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Благ_2014" sheetId="1" r:id="rId1"/>
  </sheets>
  <definedNames>
    <definedName name="_xlnm.Print_Area" localSheetId="0">'Благ_2014'!$A$1:$L$42</definedName>
  </definedNames>
  <calcPr fullCalcOnLoad="1" refMode="R1C1"/>
</workbook>
</file>

<file path=xl/sharedStrings.xml><?xml version="1.0" encoding="utf-8"?>
<sst xmlns="http://schemas.openxmlformats.org/spreadsheetml/2006/main" count="120" uniqueCount="55">
  <si>
    <t xml:space="preserve">Муниципальная целевая программа "Благоустройство территоии МО Адмиралтейский округ" в 2014 году </t>
  </si>
  <si>
    <t>ППП</t>
  </si>
  <si>
    <t>Классификатор расходов</t>
  </si>
  <si>
    <t>Наименование</t>
  </si>
  <si>
    <t>план на 2014 г.</t>
  </si>
  <si>
    <t>1кв.</t>
  </si>
  <si>
    <t>2кв.</t>
  </si>
  <si>
    <t>3кв.</t>
  </si>
  <si>
    <t>4кв.</t>
  </si>
  <si>
    <t>ФКР</t>
  </si>
  <si>
    <t>Целевая</t>
  </si>
  <si>
    <t>Вид</t>
  </si>
  <si>
    <t>КОСГУ</t>
  </si>
  <si>
    <t>Администрация МО Адмиралтейский округ</t>
  </si>
  <si>
    <t>Содержание и ремонт ограждений и газонов</t>
  </si>
  <si>
    <t>05</t>
  </si>
  <si>
    <t>03</t>
  </si>
  <si>
    <t>600 01 02</t>
  </si>
  <si>
    <t>новые</t>
  </si>
  <si>
    <t>ремонт</t>
  </si>
  <si>
    <t>краска</t>
  </si>
  <si>
    <t>Ликвидация несанкционированных свалок</t>
  </si>
  <si>
    <t>600 02 01</t>
  </si>
  <si>
    <t>золушка</t>
  </si>
  <si>
    <t>субботник</t>
  </si>
  <si>
    <t xml:space="preserve">Озеленение  территорий </t>
  </si>
  <si>
    <t>600 03 01</t>
  </si>
  <si>
    <t>услуги, работы</t>
  </si>
  <si>
    <t>цветы, земля, песок</t>
  </si>
  <si>
    <t>Работы по компенсационному озеленению</t>
  </si>
  <si>
    <t>600 03 02</t>
  </si>
  <si>
    <t>работы по посадке</t>
  </si>
  <si>
    <t>саженцы</t>
  </si>
  <si>
    <t>Санитарные рубки</t>
  </si>
  <si>
    <t>600 03 03</t>
  </si>
  <si>
    <t>работы спилу, обрезке</t>
  </si>
  <si>
    <t>Асфальтирование, мощение</t>
  </si>
  <si>
    <t>600 05 01</t>
  </si>
  <si>
    <t>Проведение технического надзора</t>
  </si>
  <si>
    <t>600 07 01</t>
  </si>
  <si>
    <t>Составление смет (благоустройство)</t>
  </si>
  <si>
    <t>600 08 01</t>
  </si>
  <si>
    <t>Украшение дворов к праздничным мероприятиям</t>
  </si>
  <si>
    <t>600 09 01</t>
  </si>
  <si>
    <t>материалы</t>
  </si>
  <si>
    <t>основные средства</t>
  </si>
  <si>
    <t>Установка и содержание малых архитектурных форм и уличной мебели</t>
  </si>
  <si>
    <t>600 01 03</t>
  </si>
  <si>
    <t>Обустройство и содержание детских площадок</t>
  </si>
  <si>
    <t>600 04 01</t>
  </si>
  <si>
    <t>услуги, работы по установке</t>
  </si>
  <si>
    <t>Контейнерные площадки на дворовых территориях</t>
  </si>
  <si>
    <t>600 02 02</t>
  </si>
  <si>
    <t>Итого:</t>
  </si>
  <si>
    <t xml:space="preserve">Приложение № 11
к Постановлению местной Администрации 
МО Адмиралтейский округ
от 23.10.2013 г. № 102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</si>
</sst>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0" fillId="0" borderId="0" xfId="52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5" fillId="0" borderId="12" xfId="52" applyFont="1" applyBorder="1" applyAlignment="1">
      <alignment horizontal="left" wrapText="1"/>
      <protection/>
    </xf>
    <xf numFmtId="164" fontId="5" fillId="0" borderId="12" xfId="52" applyNumberFormat="1" applyFont="1" applyBorder="1" applyAlignment="1">
      <alignment horizontal="center"/>
      <protection/>
    </xf>
    <xf numFmtId="0" fontId="42" fillId="0" borderId="12" xfId="52" applyFont="1" applyFill="1" applyBorder="1">
      <alignment/>
      <protection/>
    </xf>
    <xf numFmtId="0" fontId="42" fillId="0" borderId="12" xfId="52" applyFont="1" applyBorder="1">
      <alignment/>
      <protection/>
    </xf>
    <xf numFmtId="4" fontId="0" fillId="0" borderId="0" xfId="52" applyNumberFormat="1">
      <alignment/>
      <protection/>
    </xf>
    <xf numFmtId="0" fontId="6" fillId="33" borderId="12" xfId="52" applyFont="1" applyFill="1" applyBorder="1" applyAlignment="1">
      <alignment horizontal="left" wrapText="1"/>
      <protection/>
    </xf>
    <xf numFmtId="164" fontId="6" fillId="33" borderId="12" xfId="52" applyNumberFormat="1" applyFont="1" applyFill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49" fontId="3" fillId="0" borderId="13" xfId="52" applyNumberFormat="1" applyFont="1" applyBorder="1" applyAlignment="1">
      <alignment horizontal="center"/>
      <protection/>
    </xf>
    <xf numFmtId="1" fontId="3" fillId="0" borderId="14" xfId="52" applyNumberFormat="1" applyFont="1" applyBorder="1" applyAlignment="1">
      <alignment horizontal="left"/>
      <protection/>
    </xf>
    <xf numFmtId="1" fontId="3" fillId="0" borderId="12" xfId="52" applyNumberFormat="1" applyFont="1" applyBorder="1" applyAlignment="1">
      <alignment horizontal="left"/>
      <protection/>
    </xf>
    <xf numFmtId="164" fontId="3" fillId="0" borderId="12" xfId="52" applyNumberFormat="1" applyFont="1" applyFill="1" applyBorder="1" applyAlignment="1">
      <alignment horizontal="center"/>
      <protection/>
    </xf>
    <xf numFmtId="4" fontId="42" fillId="0" borderId="12" xfId="52" applyNumberFormat="1" applyFont="1" applyFill="1" applyBorder="1">
      <alignment/>
      <protection/>
    </xf>
    <xf numFmtId="4" fontId="42" fillId="0" borderId="12" xfId="52" applyNumberFormat="1" applyFont="1" applyBorder="1">
      <alignment/>
      <protection/>
    </xf>
    <xf numFmtId="1" fontId="3" fillId="0" borderId="0" xfId="52" applyNumberFormat="1" applyFont="1" applyBorder="1" applyAlignment="1">
      <alignment horizontal="center"/>
      <protection/>
    </xf>
    <xf numFmtId="1" fontId="3" fillId="0" borderId="12" xfId="52" applyNumberFormat="1" applyFont="1" applyBorder="1" applyAlignment="1">
      <alignment horizontal="center"/>
      <protection/>
    </xf>
    <xf numFmtId="4" fontId="3" fillId="0" borderId="12" xfId="52" applyNumberFormat="1" applyFont="1" applyFill="1" applyBorder="1" applyAlignment="1">
      <alignment horizontal="center"/>
      <protection/>
    </xf>
    <xf numFmtId="1" fontId="6" fillId="33" borderId="12" xfId="52" applyNumberFormat="1" applyFont="1" applyFill="1" applyBorder="1" applyAlignment="1">
      <alignment horizontal="left" wrapText="1"/>
      <protection/>
    </xf>
    <xf numFmtId="165" fontId="3" fillId="0" borderId="12" xfId="52" applyNumberFormat="1" applyFont="1" applyBorder="1" applyAlignment="1">
      <alignment horizontal="center"/>
      <protection/>
    </xf>
    <xf numFmtId="0" fontId="6" fillId="34" borderId="13" xfId="52" applyFont="1" applyFill="1" applyBorder="1" applyAlignment="1">
      <alignment/>
      <protection/>
    </xf>
    <xf numFmtId="0" fontId="6" fillId="34" borderId="14" xfId="52" applyFont="1" applyFill="1" applyBorder="1" applyAlignment="1">
      <alignment/>
      <protection/>
    </xf>
    <xf numFmtId="0" fontId="6" fillId="34" borderId="12" xfId="52" applyFont="1" applyFill="1" applyBorder="1" applyAlignment="1">
      <alignment/>
      <protection/>
    </xf>
    <xf numFmtId="4" fontId="6" fillId="34" borderId="12" xfId="52" applyNumberFormat="1" applyFont="1" applyFill="1" applyBorder="1" applyAlignment="1">
      <alignment horizontal="center"/>
      <protection/>
    </xf>
    <xf numFmtId="4" fontId="0" fillId="0" borderId="0" xfId="52" applyNumberFormat="1" applyAlignment="1">
      <alignment horizontal="center"/>
      <protection/>
    </xf>
    <xf numFmtId="0" fontId="0" fillId="0" borderId="0" xfId="52" applyAlignment="1">
      <alignment horizontal="center"/>
      <protection/>
    </xf>
    <xf numFmtId="0" fontId="6" fillId="33" borderId="15" xfId="52" applyFont="1" applyFill="1" applyBorder="1" applyAlignment="1">
      <alignment horizontal="left" wrapText="1"/>
      <protection/>
    </xf>
    <xf numFmtId="1" fontId="6" fillId="33" borderId="14" xfId="52" applyNumberFormat="1" applyFont="1" applyFill="1" applyBorder="1" applyAlignment="1">
      <alignment horizontal="left" wrapText="1"/>
      <protection/>
    </xf>
    <xf numFmtId="1" fontId="6" fillId="33" borderId="15" xfId="52" applyNumberFormat="1" applyFont="1" applyFill="1" applyBorder="1" applyAlignment="1">
      <alignment horizontal="left" wrapText="1"/>
      <protection/>
    </xf>
    <xf numFmtId="0" fontId="6" fillId="33" borderId="16" xfId="52" applyFont="1" applyFill="1" applyBorder="1" applyAlignment="1">
      <alignment horizontal="left" wrapText="1"/>
      <protection/>
    </xf>
    <xf numFmtId="0" fontId="6" fillId="33" borderId="17" xfId="52" applyFont="1" applyFill="1" applyBorder="1" applyAlignment="1">
      <alignment horizontal="left" wrapText="1"/>
      <protection/>
    </xf>
    <xf numFmtId="0" fontId="43" fillId="0" borderId="18" xfId="52" applyFont="1" applyBorder="1" applyAlignment="1">
      <alignment horizontal="center" vertical="center"/>
      <protection/>
    </xf>
    <xf numFmtId="0" fontId="43" fillId="0" borderId="19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left" wrapText="1"/>
      <protection/>
    </xf>
    <xf numFmtId="0" fontId="5" fillId="0" borderId="14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/>
      <protection/>
    </xf>
    <xf numFmtId="0" fontId="43" fillId="0" borderId="18" xfId="52" applyFont="1" applyFill="1" applyBorder="1" applyAlignment="1">
      <alignment horizontal="center" vertical="center"/>
      <protection/>
    </xf>
    <xf numFmtId="0" fontId="43" fillId="0" borderId="19" xfId="52" applyFont="1" applyFill="1" applyBorder="1" applyAlignment="1">
      <alignment horizontal="center" vertical="center"/>
      <protection/>
    </xf>
    <xf numFmtId="0" fontId="44" fillId="0" borderId="0" xfId="52" applyFont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45"/>
  <sheetViews>
    <sheetView tabSelected="1" view="pageBreakPreview" zoomScale="90" zoomScaleSheetLayoutView="90" zoomScalePageLayoutView="0" workbookViewId="0" topLeftCell="A13">
      <selection activeCell="K45" sqref="K45"/>
    </sheetView>
  </sheetViews>
  <sheetFormatPr defaultColWidth="9.140625" defaultRowHeight="15"/>
  <cols>
    <col min="1" max="5" width="9.140625" style="3" customWidth="1"/>
    <col min="6" max="6" width="7.57421875" style="3" customWidth="1"/>
    <col min="7" max="7" width="22.421875" style="3" hidden="1" customWidth="1"/>
    <col min="8" max="8" width="16.57421875" style="32" customWidth="1"/>
    <col min="9" max="9" width="12.00390625" style="1" customWidth="1"/>
    <col min="10" max="10" width="15.140625" style="2" customWidth="1"/>
    <col min="11" max="11" width="11.7109375" style="2" customWidth="1"/>
    <col min="12" max="12" width="15.140625" style="2" customWidth="1"/>
    <col min="13" max="13" width="15.57421875" style="3" customWidth="1"/>
    <col min="14" max="14" width="16.28125" style="3" customWidth="1"/>
    <col min="15" max="16384" width="9.140625" style="3" customWidth="1"/>
  </cols>
  <sheetData>
    <row r="1" spans="10:12" ht="53.25" customHeight="1">
      <c r="J1" s="53" t="s">
        <v>54</v>
      </c>
      <c r="K1" s="53"/>
      <c r="L1" s="53"/>
    </row>
    <row r="2" spans="1:8" ht="27.7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t="7.5" customHeight="1">
      <c r="A3" s="4"/>
      <c r="B3" s="4"/>
      <c r="C3" s="4"/>
      <c r="D3" s="4"/>
      <c r="E3" s="4"/>
      <c r="F3" s="4"/>
      <c r="G3" s="4"/>
      <c r="H3" s="5"/>
    </row>
    <row r="4" spans="1:12" ht="15" customHeight="1">
      <c r="A4" s="44" t="s">
        <v>1</v>
      </c>
      <c r="B4" s="46" t="s">
        <v>2</v>
      </c>
      <c r="C4" s="46"/>
      <c r="D4" s="46"/>
      <c r="E4" s="46"/>
      <c r="F4" s="47"/>
      <c r="G4" s="48" t="s">
        <v>3</v>
      </c>
      <c r="H4" s="50" t="s">
        <v>4</v>
      </c>
      <c r="I4" s="51" t="s">
        <v>5</v>
      </c>
      <c r="J4" s="38" t="s">
        <v>6</v>
      </c>
      <c r="K4" s="38" t="s">
        <v>7</v>
      </c>
      <c r="L4" s="38" t="s">
        <v>8</v>
      </c>
    </row>
    <row r="5" spans="1:12" ht="15" customHeight="1">
      <c r="A5" s="45"/>
      <c r="B5" s="40" t="s">
        <v>9</v>
      </c>
      <c r="C5" s="40"/>
      <c r="D5" s="6" t="s">
        <v>10</v>
      </c>
      <c r="E5" s="6" t="s">
        <v>11</v>
      </c>
      <c r="F5" s="7" t="s">
        <v>12</v>
      </c>
      <c r="G5" s="49"/>
      <c r="H5" s="50"/>
      <c r="I5" s="52"/>
      <c r="J5" s="39"/>
      <c r="K5" s="39"/>
      <c r="L5" s="39"/>
    </row>
    <row r="6" spans="1:15" ht="15">
      <c r="A6" s="41" t="s">
        <v>13</v>
      </c>
      <c r="B6" s="41"/>
      <c r="C6" s="41"/>
      <c r="D6" s="41"/>
      <c r="E6" s="41"/>
      <c r="F6" s="42"/>
      <c r="G6" s="8"/>
      <c r="H6" s="9"/>
      <c r="I6" s="10"/>
      <c r="J6" s="11"/>
      <c r="K6" s="11"/>
      <c r="L6" s="11"/>
      <c r="M6" s="12"/>
      <c r="N6" s="12"/>
      <c r="O6" s="12"/>
    </row>
    <row r="7" spans="1:15" ht="15" customHeight="1">
      <c r="A7" s="33" t="s">
        <v>14</v>
      </c>
      <c r="B7" s="33"/>
      <c r="C7" s="33"/>
      <c r="D7" s="33"/>
      <c r="E7" s="33"/>
      <c r="F7" s="33"/>
      <c r="G7" s="13"/>
      <c r="H7" s="14">
        <f>H8+H9+H10</f>
        <v>435000</v>
      </c>
      <c r="I7" s="14">
        <f>I8+I9+I10</f>
        <v>0</v>
      </c>
      <c r="J7" s="14">
        <f>J8+J9+J10</f>
        <v>70000</v>
      </c>
      <c r="K7" s="14">
        <f>K8+K9+K10</f>
        <v>0</v>
      </c>
      <c r="L7" s="14">
        <f>L8+L9+L10</f>
        <v>365000</v>
      </c>
      <c r="M7" s="12">
        <f>N7-H7</f>
        <v>0</v>
      </c>
      <c r="N7" s="12">
        <f>SUM(I7:L7)</f>
        <v>435000</v>
      </c>
      <c r="O7" s="12"/>
    </row>
    <row r="8" spans="1:15" ht="15">
      <c r="A8" s="15">
        <v>903</v>
      </c>
      <c r="B8" s="16" t="s">
        <v>15</v>
      </c>
      <c r="C8" s="16" t="s">
        <v>16</v>
      </c>
      <c r="D8" s="15" t="s">
        <v>17</v>
      </c>
      <c r="E8" s="15">
        <v>244</v>
      </c>
      <c r="F8" s="17">
        <v>310</v>
      </c>
      <c r="G8" s="18" t="s">
        <v>18</v>
      </c>
      <c r="H8" s="19">
        <v>365000</v>
      </c>
      <c r="I8" s="20">
        <v>0</v>
      </c>
      <c r="J8" s="20">
        <v>0</v>
      </c>
      <c r="K8" s="20">
        <v>0</v>
      </c>
      <c r="L8" s="21">
        <v>365000</v>
      </c>
      <c r="M8" s="12">
        <f aca="true" t="shared" si="0" ref="M8:M42">N8-H8</f>
        <v>0</v>
      </c>
      <c r="N8" s="12">
        <f aca="true" t="shared" si="1" ref="N8:N42">SUM(I8:L8)</f>
        <v>365000</v>
      </c>
      <c r="O8" s="12"/>
    </row>
    <row r="9" spans="1:15" ht="15">
      <c r="A9" s="22">
        <v>903</v>
      </c>
      <c r="B9" s="16" t="s">
        <v>15</v>
      </c>
      <c r="C9" s="16" t="s">
        <v>16</v>
      </c>
      <c r="D9" s="16" t="s">
        <v>17</v>
      </c>
      <c r="E9" s="15">
        <v>244</v>
      </c>
      <c r="F9" s="17">
        <v>225</v>
      </c>
      <c r="G9" s="18" t="s">
        <v>19</v>
      </c>
      <c r="H9" s="19">
        <v>50000</v>
      </c>
      <c r="I9" s="20">
        <v>0</v>
      </c>
      <c r="J9" s="21">
        <v>50000</v>
      </c>
      <c r="K9" s="20">
        <v>0</v>
      </c>
      <c r="L9" s="20">
        <v>0</v>
      </c>
      <c r="M9" s="12">
        <f t="shared" si="0"/>
        <v>0</v>
      </c>
      <c r="N9" s="12">
        <f t="shared" si="1"/>
        <v>50000</v>
      </c>
      <c r="O9" s="12"/>
    </row>
    <row r="10" spans="1:15" ht="15">
      <c r="A10" s="23">
        <v>903</v>
      </c>
      <c r="B10" s="16" t="s">
        <v>15</v>
      </c>
      <c r="C10" s="16" t="s">
        <v>16</v>
      </c>
      <c r="D10" s="16" t="s">
        <v>17</v>
      </c>
      <c r="E10" s="15">
        <v>244</v>
      </c>
      <c r="F10" s="17">
        <v>340</v>
      </c>
      <c r="G10" s="18" t="s">
        <v>20</v>
      </c>
      <c r="H10" s="19">
        <v>20000</v>
      </c>
      <c r="I10" s="20">
        <v>0</v>
      </c>
      <c r="J10" s="21">
        <v>20000</v>
      </c>
      <c r="K10" s="20">
        <v>0</v>
      </c>
      <c r="L10" s="20">
        <v>0</v>
      </c>
      <c r="M10" s="12">
        <f t="shared" si="0"/>
        <v>0</v>
      </c>
      <c r="N10" s="12">
        <f t="shared" si="1"/>
        <v>20000</v>
      </c>
      <c r="O10" s="12"/>
    </row>
    <row r="11" spans="1:15" ht="15" customHeight="1">
      <c r="A11" s="36" t="s">
        <v>21</v>
      </c>
      <c r="B11" s="36"/>
      <c r="C11" s="36"/>
      <c r="D11" s="36"/>
      <c r="E11" s="36"/>
      <c r="F11" s="36"/>
      <c r="G11" s="13"/>
      <c r="H11" s="14">
        <f>H12+H13</f>
        <v>150000</v>
      </c>
      <c r="I11" s="14">
        <f>I12+I13</f>
        <v>30000</v>
      </c>
      <c r="J11" s="14">
        <f>J12+J13</f>
        <v>45000</v>
      </c>
      <c r="K11" s="14">
        <f>K12+K13</f>
        <v>30000</v>
      </c>
      <c r="L11" s="14">
        <f>L12+L13</f>
        <v>45000</v>
      </c>
      <c r="M11" s="12">
        <f t="shared" si="0"/>
        <v>0</v>
      </c>
      <c r="N11" s="12">
        <f t="shared" si="1"/>
        <v>150000</v>
      </c>
      <c r="O11" s="12"/>
    </row>
    <row r="12" spans="1:15" ht="15">
      <c r="A12" s="15">
        <v>903</v>
      </c>
      <c r="B12" s="16" t="s">
        <v>15</v>
      </c>
      <c r="C12" s="16" t="s">
        <v>16</v>
      </c>
      <c r="D12" s="15" t="s">
        <v>22</v>
      </c>
      <c r="E12" s="15">
        <v>244</v>
      </c>
      <c r="F12" s="17">
        <v>225</v>
      </c>
      <c r="G12" s="18" t="s">
        <v>23</v>
      </c>
      <c r="H12" s="19">
        <v>130000</v>
      </c>
      <c r="I12" s="20">
        <v>30000</v>
      </c>
      <c r="J12" s="21">
        <v>35000</v>
      </c>
      <c r="K12" s="21">
        <v>30000</v>
      </c>
      <c r="L12" s="21">
        <v>35000</v>
      </c>
      <c r="M12" s="12">
        <f t="shared" si="0"/>
        <v>0</v>
      </c>
      <c r="N12" s="12">
        <f t="shared" si="1"/>
        <v>130000</v>
      </c>
      <c r="O12" s="12"/>
    </row>
    <row r="13" spans="1:15" ht="15">
      <c r="A13" s="15">
        <v>903</v>
      </c>
      <c r="B13" s="16" t="s">
        <v>15</v>
      </c>
      <c r="C13" s="16" t="s">
        <v>16</v>
      </c>
      <c r="D13" s="15" t="s">
        <v>22</v>
      </c>
      <c r="E13" s="15">
        <v>244</v>
      </c>
      <c r="F13" s="17">
        <v>340</v>
      </c>
      <c r="G13" s="18" t="s">
        <v>24</v>
      </c>
      <c r="H13" s="19">
        <v>20000</v>
      </c>
      <c r="I13" s="20"/>
      <c r="J13" s="21">
        <v>10000</v>
      </c>
      <c r="K13" s="21"/>
      <c r="L13" s="21">
        <v>10000</v>
      </c>
      <c r="M13" s="12">
        <f t="shared" si="0"/>
        <v>0</v>
      </c>
      <c r="N13" s="12">
        <f t="shared" si="1"/>
        <v>20000</v>
      </c>
      <c r="O13" s="12"/>
    </row>
    <row r="14" spans="1:15" ht="15" customHeight="1">
      <c r="A14" s="33" t="s">
        <v>25</v>
      </c>
      <c r="B14" s="33"/>
      <c r="C14" s="33"/>
      <c r="D14" s="33"/>
      <c r="E14" s="33"/>
      <c r="F14" s="33"/>
      <c r="G14" s="13"/>
      <c r="H14" s="14">
        <f>SUM(H15:H16)</f>
        <v>340000</v>
      </c>
      <c r="I14" s="14">
        <f>SUM(I15:I16)</f>
        <v>0</v>
      </c>
      <c r="J14" s="14">
        <f>SUM(J15:J16)</f>
        <v>200000</v>
      </c>
      <c r="K14" s="14">
        <f>SUM(K15:K16)</f>
        <v>0</v>
      </c>
      <c r="L14" s="14">
        <f>SUM(L15:L16)</f>
        <v>140000</v>
      </c>
      <c r="M14" s="12">
        <f t="shared" si="0"/>
        <v>0</v>
      </c>
      <c r="N14" s="12">
        <f t="shared" si="1"/>
        <v>340000</v>
      </c>
      <c r="O14" s="12"/>
    </row>
    <row r="15" spans="1:15" ht="15">
      <c r="A15" s="15">
        <v>903</v>
      </c>
      <c r="B15" s="16" t="s">
        <v>15</v>
      </c>
      <c r="C15" s="16" t="s">
        <v>16</v>
      </c>
      <c r="D15" s="15" t="s">
        <v>26</v>
      </c>
      <c r="E15" s="15">
        <v>244</v>
      </c>
      <c r="F15" s="17">
        <v>226</v>
      </c>
      <c r="G15" s="18" t="s">
        <v>27</v>
      </c>
      <c r="H15" s="24">
        <v>140000</v>
      </c>
      <c r="I15" s="20">
        <v>0</v>
      </c>
      <c r="J15" s="20">
        <v>0</v>
      </c>
      <c r="K15" s="20">
        <v>0</v>
      </c>
      <c r="L15" s="21">
        <v>140000</v>
      </c>
      <c r="M15" s="12">
        <f t="shared" si="0"/>
        <v>0</v>
      </c>
      <c r="N15" s="12">
        <f t="shared" si="1"/>
        <v>140000</v>
      </c>
      <c r="O15" s="12"/>
    </row>
    <row r="16" spans="1:15" ht="15">
      <c r="A16" s="15">
        <v>903</v>
      </c>
      <c r="B16" s="16" t="s">
        <v>15</v>
      </c>
      <c r="C16" s="16" t="s">
        <v>16</v>
      </c>
      <c r="D16" s="15" t="s">
        <v>26</v>
      </c>
      <c r="E16" s="15">
        <v>244</v>
      </c>
      <c r="F16" s="17">
        <v>340</v>
      </c>
      <c r="G16" s="18" t="s">
        <v>28</v>
      </c>
      <c r="H16" s="24">
        <v>200000</v>
      </c>
      <c r="I16" s="20">
        <v>0</v>
      </c>
      <c r="J16" s="21">
        <v>200000</v>
      </c>
      <c r="K16" s="20">
        <v>0</v>
      </c>
      <c r="L16" s="20">
        <v>0</v>
      </c>
      <c r="M16" s="12">
        <f t="shared" si="0"/>
        <v>0</v>
      </c>
      <c r="N16" s="12">
        <f t="shared" si="1"/>
        <v>200000</v>
      </c>
      <c r="O16" s="12"/>
    </row>
    <row r="17" spans="1:15" ht="15" customHeight="1">
      <c r="A17" s="33" t="s">
        <v>29</v>
      </c>
      <c r="B17" s="33"/>
      <c r="C17" s="33"/>
      <c r="D17" s="33"/>
      <c r="E17" s="33"/>
      <c r="F17" s="33"/>
      <c r="G17" s="13"/>
      <c r="H17" s="14">
        <f>SUM(H18:H19)</f>
        <v>51000</v>
      </c>
      <c r="I17" s="14">
        <f>SUM(I18:I19)</f>
        <v>0</v>
      </c>
      <c r="J17" s="14">
        <f>SUM(J18:J19)</f>
        <v>0</v>
      </c>
      <c r="K17" s="14">
        <f>SUM(K18:K19)</f>
        <v>0</v>
      </c>
      <c r="L17" s="14">
        <f>SUM(L18:L19)</f>
        <v>51000</v>
      </c>
      <c r="M17" s="12">
        <f t="shared" si="0"/>
        <v>0</v>
      </c>
      <c r="N17" s="12">
        <f t="shared" si="1"/>
        <v>51000</v>
      </c>
      <c r="O17" s="12"/>
    </row>
    <row r="18" spans="1:15" ht="15">
      <c r="A18" s="15">
        <v>903</v>
      </c>
      <c r="B18" s="16" t="s">
        <v>15</v>
      </c>
      <c r="C18" s="16" t="s">
        <v>16</v>
      </c>
      <c r="D18" s="15" t="s">
        <v>30</v>
      </c>
      <c r="E18" s="15">
        <v>500</v>
      </c>
      <c r="F18" s="17">
        <v>226</v>
      </c>
      <c r="G18" s="18" t="s">
        <v>31</v>
      </c>
      <c r="H18" s="24">
        <v>11000</v>
      </c>
      <c r="I18" s="20">
        <v>0</v>
      </c>
      <c r="J18" s="20">
        <v>0</v>
      </c>
      <c r="K18" s="20">
        <v>0</v>
      </c>
      <c r="L18" s="21">
        <v>11000</v>
      </c>
      <c r="M18" s="12">
        <f t="shared" si="0"/>
        <v>0</v>
      </c>
      <c r="N18" s="12">
        <f t="shared" si="1"/>
        <v>11000</v>
      </c>
      <c r="O18" s="12"/>
    </row>
    <row r="19" spans="1:15" ht="15">
      <c r="A19" s="15">
        <v>903</v>
      </c>
      <c r="B19" s="16" t="s">
        <v>15</v>
      </c>
      <c r="C19" s="16" t="s">
        <v>16</v>
      </c>
      <c r="D19" s="15" t="s">
        <v>30</v>
      </c>
      <c r="E19" s="15">
        <v>500</v>
      </c>
      <c r="F19" s="17">
        <v>310</v>
      </c>
      <c r="G19" s="18" t="s">
        <v>32</v>
      </c>
      <c r="H19" s="24">
        <v>40000</v>
      </c>
      <c r="I19" s="20">
        <v>0</v>
      </c>
      <c r="J19" s="20">
        <v>0</v>
      </c>
      <c r="K19" s="20">
        <v>0</v>
      </c>
      <c r="L19" s="21">
        <v>40000</v>
      </c>
      <c r="M19" s="12">
        <f t="shared" si="0"/>
        <v>0</v>
      </c>
      <c r="N19" s="12">
        <f t="shared" si="1"/>
        <v>40000</v>
      </c>
      <c r="O19" s="12"/>
    </row>
    <row r="20" spans="1:15" ht="15" customHeight="1">
      <c r="A20" s="33" t="s">
        <v>33</v>
      </c>
      <c r="B20" s="33"/>
      <c r="C20" s="33"/>
      <c r="D20" s="33"/>
      <c r="E20" s="33"/>
      <c r="F20" s="33"/>
      <c r="G20" s="13"/>
      <c r="H20" s="14">
        <f>SUM(H21:H21)</f>
        <v>130000</v>
      </c>
      <c r="I20" s="14">
        <f>SUM(I21:I21)</f>
        <v>0</v>
      </c>
      <c r="J20" s="14">
        <f>SUM(J21:J21)</f>
        <v>0</v>
      </c>
      <c r="K20" s="14">
        <f>SUM(K21:K21)</f>
        <v>0</v>
      </c>
      <c r="L20" s="14">
        <f>SUM(L21:L21)</f>
        <v>130000</v>
      </c>
      <c r="M20" s="12">
        <f t="shared" si="0"/>
        <v>0</v>
      </c>
      <c r="N20" s="12">
        <f t="shared" si="1"/>
        <v>130000</v>
      </c>
      <c r="O20" s="12"/>
    </row>
    <row r="21" spans="1:15" ht="15">
      <c r="A21" s="15">
        <v>903</v>
      </c>
      <c r="B21" s="16" t="s">
        <v>15</v>
      </c>
      <c r="C21" s="16" t="s">
        <v>16</v>
      </c>
      <c r="D21" s="15" t="s">
        <v>34</v>
      </c>
      <c r="E21" s="15">
        <v>244</v>
      </c>
      <c r="F21" s="17">
        <v>226</v>
      </c>
      <c r="G21" s="18" t="s">
        <v>35</v>
      </c>
      <c r="H21" s="24">
        <v>130000</v>
      </c>
      <c r="I21" s="20">
        <v>0</v>
      </c>
      <c r="J21" s="21">
        <v>0</v>
      </c>
      <c r="K21" s="21">
        <v>0</v>
      </c>
      <c r="L21" s="21">
        <v>130000</v>
      </c>
      <c r="M21" s="12">
        <f t="shared" si="0"/>
        <v>0</v>
      </c>
      <c r="N21" s="12">
        <f t="shared" si="1"/>
        <v>130000</v>
      </c>
      <c r="O21" s="12"/>
    </row>
    <row r="22" spans="1:15" ht="15" customHeight="1">
      <c r="A22" s="33" t="s">
        <v>36</v>
      </c>
      <c r="B22" s="33"/>
      <c r="C22" s="33"/>
      <c r="D22" s="33"/>
      <c r="E22" s="33"/>
      <c r="F22" s="37"/>
      <c r="G22" s="13"/>
      <c r="H22" s="14">
        <f>H23</f>
        <v>10000000</v>
      </c>
      <c r="I22" s="14">
        <f>I23</f>
        <v>0</v>
      </c>
      <c r="J22" s="14">
        <f>J23</f>
        <v>3500000</v>
      </c>
      <c r="K22" s="14">
        <f>K23</f>
        <v>0</v>
      </c>
      <c r="L22" s="14">
        <f>L23</f>
        <v>6500000</v>
      </c>
      <c r="M22" s="12">
        <f t="shared" si="0"/>
        <v>0</v>
      </c>
      <c r="N22" s="12">
        <f t="shared" si="1"/>
        <v>10000000</v>
      </c>
      <c r="O22" s="12"/>
    </row>
    <row r="23" spans="1:15" ht="15">
      <c r="A23" s="15">
        <v>903</v>
      </c>
      <c r="B23" s="16" t="s">
        <v>15</v>
      </c>
      <c r="C23" s="16" t="s">
        <v>16</v>
      </c>
      <c r="D23" s="15" t="s">
        <v>37</v>
      </c>
      <c r="E23" s="15">
        <v>244</v>
      </c>
      <c r="F23" s="17">
        <v>226</v>
      </c>
      <c r="G23" s="18" t="s">
        <v>27</v>
      </c>
      <c r="H23" s="19">
        <v>10000000</v>
      </c>
      <c r="I23" s="20">
        <v>0</v>
      </c>
      <c r="J23" s="21">
        <v>3500000</v>
      </c>
      <c r="K23" s="21">
        <v>0</v>
      </c>
      <c r="L23" s="21">
        <v>6500000</v>
      </c>
      <c r="M23" s="12">
        <f t="shared" si="0"/>
        <v>0</v>
      </c>
      <c r="N23" s="12">
        <f t="shared" si="1"/>
        <v>10000000</v>
      </c>
      <c r="O23" s="12"/>
    </row>
    <row r="24" spans="1:15" ht="15" customHeight="1">
      <c r="A24" s="33" t="s">
        <v>38</v>
      </c>
      <c r="B24" s="33"/>
      <c r="C24" s="33"/>
      <c r="D24" s="33"/>
      <c r="E24" s="33"/>
      <c r="F24" s="37"/>
      <c r="G24" s="13"/>
      <c r="H24" s="14">
        <f>H25</f>
        <v>250000</v>
      </c>
      <c r="I24" s="14">
        <f>I25</f>
        <v>0</v>
      </c>
      <c r="J24" s="14">
        <f>J25</f>
        <v>0</v>
      </c>
      <c r="K24" s="14">
        <f>K25</f>
        <v>0</v>
      </c>
      <c r="L24" s="14">
        <f>L25</f>
        <v>250000</v>
      </c>
      <c r="M24" s="12">
        <f t="shared" si="0"/>
        <v>0</v>
      </c>
      <c r="N24" s="12">
        <f t="shared" si="1"/>
        <v>250000</v>
      </c>
      <c r="O24" s="12"/>
    </row>
    <row r="25" spans="1:15" ht="15">
      <c r="A25" s="15">
        <v>903</v>
      </c>
      <c r="B25" s="16" t="s">
        <v>15</v>
      </c>
      <c r="C25" s="16" t="s">
        <v>16</v>
      </c>
      <c r="D25" s="15" t="s">
        <v>39</v>
      </c>
      <c r="E25" s="15">
        <v>244</v>
      </c>
      <c r="F25" s="17">
        <v>226</v>
      </c>
      <c r="G25" s="18" t="s">
        <v>27</v>
      </c>
      <c r="H25" s="19">
        <v>250000</v>
      </c>
      <c r="I25" s="20">
        <v>0</v>
      </c>
      <c r="J25" s="21">
        <v>0</v>
      </c>
      <c r="K25" s="21">
        <v>0</v>
      </c>
      <c r="L25" s="21">
        <v>250000</v>
      </c>
      <c r="M25" s="12">
        <f t="shared" si="0"/>
        <v>0</v>
      </c>
      <c r="N25" s="12">
        <f t="shared" si="1"/>
        <v>250000</v>
      </c>
      <c r="O25" s="12"/>
    </row>
    <row r="26" spans="1:15" ht="15" customHeight="1">
      <c r="A26" s="33" t="s">
        <v>40</v>
      </c>
      <c r="B26" s="33"/>
      <c r="C26" s="33"/>
      <c r="D26" s="33"/>
      <c r="E26" s="33"/>
      <c r="F26" s="33"/>
      <c r="G26" s="13"/>
      <c r="H26" s="14">
        <f>H27</f>
        <v>570300</v>
      </c>
      <c r="I26" s="14">
        <f>I27</f>
        <v>80000</v>
      </c>
      <c r="J26" s="14">
        <f>J27</f>
        <v>80000</v>
      </c>
      <c r="K26" s="14">
        <f>K27</f>
        <v>80000</v>
      </c>
      <c r="L26" s="14">
        <f>L27</f>
        <v>330300</v>
      </c>
      <c r="M26" s="12">
        <f t="shared" si="0"/>
        <v>0</v>
      </c>
      <c r="N26" s="12">
        <f t="shared" si="1"/>
        <v>570300</v>
      </c>
      <c r="O26" s="12"/>
    </row>
    <row r="27" spans="1:15" ht="15">
      <c r="A27" s="15">
        <v>903</v>
      </c>
      <c r="B27" s="16" t="s">
        <v>15</v>
      </c>
      <c r="C27" s="16" t="s">
        <v>16</v>
      </c>
      <c r="D27" s="15" t="s">
        <v>41</v>
      </c>
      <c r="E27" s="15">
        <v>244</v>
      </c>
      <c r="F27" s="17">
        <v>226</v>
      </c>
      <c r="G27" s="18" t="s">
        <v>27</v>
      </c>
      <c r="H27" s="19">
        <f>320300+250000</f>
        <v>570300</v>
      </c>
      <c r="I27" s="20">
        <v>80000</v>
      </c>
      <c r="J27" s="21">
        <v>80000</v>
      </c>
      <c r="K27" s="21">
        <v>80000</v>
      </c>
      <c r="L27" s="21">
        <v>330300</v>
      </c>
      <c r="M27" s="12">
        <f t="shared" si="0"/>
        <v>0</v>
      </c>
      <c r="N27" s="12">
        <f t="shared" si="1"/>
        <v>570300</v>
      </c>
      <c r="O27" s="12"/>
    </row>
    <row r="28" spans="1:15" ht="15" customHeight="1">
      <c r="A28" s="33" t="s">
        <v>42</v>
      </c>
      <c r="B28" s="33"/>
      <c r="C28" s="33"/>
      <c r="D28" s="33"/>
      <c r="E28" s="33"/>
      <c r="F28" s="33"/>
      <c r="G28" s="13"/>
      <c r="H28" s="14">
        <f>H29+H30+H31</f>
        <v>122600</v>
      </c>
      <c r="I28" s="14">
        <f>I29+I30+I31</f>
        <v>40000</v>
      </c>
      <c r="J28" s="14">
        <f>J29+J30+J31</f>
        <v>0</v>
      </c>
      <c r="K28" s="14">
        <f>K29+K30+K31</f>
        <v>0</v>
      </c>
      <c r="L28" s="14">
        <f>L29+L30+L31</f>
        <v>82600</v>
      </c>
      <c r="M28" s="12">
        <f t="shared" si="0"/>
        <v>0</v>
      </c>
      <c r="N28" s="12">
        <f t="shared" si="1"/>
        <v>122600</v>
      </c>
      <c r="O28" s="12"/>
    </row>
    <row r="29" spans="1:15" ht="15">
      <c r="A29" s="15">
        <v>903</v>
      </c>
      <c r="B29" s="16" t="s">
        <v>15</v>
      </c>
      <c r="C29" s="16" t="s">
        <v>16</v>
      </c>
      <c r="D29" s="15" t="s">
        <v>43</v>
      </c>
      <c r="E29" s="15">
        <v>500</v>
      </c>
      <c r="F29" s="17">
        <v>226</v>
      </c>
      <c r="G29" s="18" t="s">
        <v>27</v>
      </c>
      <c r="H29" s="19">
        <v>80000</v>
      </c>
      <c r="I29" s="20">
        <v>40000</v>
      </c>
      <c r="J29" s="21">
        <v>0</v>
      </c>
      <c r="K29" s="21">
        <v>0</v>
      </c>
      <c r="L29" s="21">
        <v>40000</v>
      </c>
      <c r="M29" s="12">
        <f t="shared" si="0"/>
        <v>0</v>
      </c>
      <c r="N29" s="12">
        <f t="shared" si="1"/>
        <v>80000</v>
      </c>
      <c r="O29" s="12"/>
    </row>
    <row r="30" spans="1:15" ht="15">
      <c r="A30" s="15">
        <v>903</v>
      </c>
      <c r="B30" s="16" t="s">
        <v>15</v>
      </c>
      <c r="C30" s="16" t="s">
        <v>16</v>
      </c>
      <c r="D30" s="15" t="s">
        <v>43</v>
      </c>
      <c r="E30" s="15">
        <v>500</v>
      </c>
      <c r="F30" s="17">
        <v>340</v>
      </c>
      <c r="G30" s="18" t="s">
        <v>44</v>
      </c>
      <c r="H30" s="19">
        <v>20000</v>
      </c>
      <c r="I30" s="21">
        <v>0</v>
      </c>
      <c r="J30" s="21">
        <v>0</v>
      </c>
      <c r="K30" s="21">
        <v>0</v>
      </c>
      <c r="L30" s="21">
        <v>20000</v>
      </c>
      <c r="M30" s="12">
        <f t="shared" si="0"/>
        <v>0</v>
      </c>
      <c r="N30" s="12">
        <f t="shared" si="1"/>
        <v>20000</v>
      </c>
      <c r="O30" s="12"/>
    </row>
    <row r="31" spans="1:15" ht="15">
      <c r="A31" s="15">
        <v>903</v>
      </c>
      <c r="B31" s="16" t="s">
        <v>15</v>
      </c>
      <c r="C31" s="16" t="s">
        <v>16</v>
      </c>
      <c r="D31" s="15" t="s">
        <v>43</v>
      </c>
      <c r="E31" s="15">
        <v>500</v>
      </c>
      <c r="F31" s="17">
        <v>310</v>
      </c>
      <c r="G31" s="18" t="s">
        <v>45</v>
      </c>
      <c r="H31" s="19">
        <v>22600</v>
      </c>
      <c r="I31" s="21">
        <v>0</v>
      </c>
      <c r="J31" s="21">
        <v>0</v>
      </c>
      <c r="K31" s="21">
        <v>0</v>
      </c>
      <c r="L31" s="21">
        <v>22600</v>
      </c>
      <c r="M31" s="12">
        <f t="shared" si="0"/>
        <v>0</v>
      </c>
      <c r="N31" s="12">
        <f t="shared" si="1"/>
        <v>22600</v>
      </c>
      <c r="O31" s="12"/>
    </row>
    <row r="32" spans="1:15" ht="15">
      <c r="A32" s="34" t="s">
        <v>46</v>
      </c>
      <c r="B32" s="35"/>
      <c r="C32" s="35"/>
      <c r="D32" s="35"/>
      <c r="E32" s="35"/>
      <c r="F32" s="35"/>
      <c r="G32" s="25"/>
      <c r="H32" s="14">
        <f>H33+H34</f>
        <v>320000</v>
      </c>
      <c r="I32" s="14">
        <f>I33+I34</f>
        <v>0</v>
      </c>
      <c r="J32" s="14">
        <f>J33+J34</f>
        <v>120000</v>
      </c>
      <c r="K32" s="14">
        <f>K33+K34</f>
        <v>0</v>
      </c>
      <c r="L32" s="14">
        <f>L33+L34</f>
        <v>200000</v>
      </c>
      <c r="M32" s="12">
        <f t="shared" si="0"/>
        <v>0</v>
      </c>
      <c r="N32" s="12">
        <f t="shared" si="1"/>
        <v>320000</v>
      </c>
      <c r="O32" s="12"/>
    </row>
    <row r="33" spans="1:15" ht="15">
      <c r="A33" s="15">
        <v>903</v>
      </c>
      <c r="B33" s="16" t="s">
        <v>15</v>
      </c>
      <c r="C33" s="16" t="s">
        <v>16</v>
      </c>
      <c r="D33" s="15" t="s">
        <v>47</v>
      </c>
      <c r="E33" s="15">
        <v>500</v>
      </c>
      <c r="F33" s="17">
        <v>310</v>
      </c>
      <c r="G33" s="18" t="s">
        <v>18</v>
      </c>
      <c r="H33" s="19">
        <v>300000</v>
      </c>
      <c r="I33" s="20">
        <v>0</v>
      </c>
      <c r="J33" s="21">
        <v>100000</v>
      </c>
      <c r="K33" s="21">
        <v>0</v>
      </c>
      <c r="L33" s="21">
        <v>200000</v>
      </c>
      <c r="M33" s="12">
        <f t="shared" si="0"/>
        <v>0</v>
      </c>
      <c r="N33" s="12">
        <f t="shared" si="1"/>
        <v>300000</v>
      </c>
      <c r="O33" s="12"/>
    </row>
    <row r="34" spans="1:15" ht="15">
      <c r="A34" s="15">
        <v>903</v>
      </c>
      <c r="B34" s="16" t="s">
        <v>15</v>
      </c>
      <c r="C34" s="16" t="s">
        <v>16</v>
      </c>
      <c r="D34" s="15" t="s">
        <v>47</v>
      </c>
      <c r="E34" s="15">
        <v>500</v>
      </c>
      <c r="F34" s="17">
        <v>340</v>
      </c>
      <c r="G34" s="18" t="s">
        <v>20</v>
      </c>
      <c r="H34" s="19">
        <v>20000</v>
      </c>
      <c r="I34" s="20">
        <v>0</v>
      </c>
      <c r="J34" s="21">
        <v>20000</v>
      </c>
      <c r="K34" s="21">
        <v>0</v>
      </c>
      <c r="L34" s="21">
        <v>0</v>
      </c>
      <c r="M34" s="12">
        <f t="shared" si="0"/>
        <v>0</v>
      </c>
      <c r="N34" s="12">
        <f t="shared" si="1"/>
        <v>20000</v>
      </c>
      <c r="O34" s="12"/>
    </row>
    <row r="35" spans="1:15" ht="15">
      <c r="A35" s="34" t="s">
        <v>48</v>
      </c>
      <c r="B35" s="35"/>
      <c r="C35" s="35"/>
      <c r="D35" s="35"/>
      <c r="E35" s="35"/>
      <c r="F35" s="35"/>
      <c r="G35" s="25"/>
      <c r="H35" s="14">
        <f>SUM(H36:H39)</f>
        <v>566100</v>
      </c>
      <c r="I35" s="14">
        <f>SUM(I36:I39)</f>
        <v>0</v>
      </c>
      <c r="J35" s="14">
        <f>SUM(J36:J39)</f>
        <v>236000</v>
      </c>
      <c r="K35" s="14">
        <f>SUM(K36:K39)</f>
        <v>0</v>
      </c>
      <c r="L35" s="14">
        <f>SUM(L36:L39)</f>
        <v>330100</v>
      </c>
      <c r="M35" s="12">
        <f t="shared" si="0"/>
        <v>0</v>
      </c>
      <c r="N35" s="12">
        <f t="shared" si="1"/>
        <v>566100</v>
      </c>
      <c r="O35" s="12"/>
    </row>
    <row r="36" spans="1:15" ht="15">
      <c r="A36" s="15">
        <v>903</v>
      </c>
      <c r="B36" s="16" t="s">
        <v>15</v>
      </c>
      <c r="C36" s="16" t="s">
        <v>16</v>
      </c>
      <c r="D36" s="15" t="s">
        <v>49</v>
      </c>
      <c r="E36" s="15">
        <v>244</v>
      </c>
      <c r="F36" s="17">
        <v>310</v>
      </c>
      <c r="G36" s="18" t="s">
        <v>18</v>
      </c>
      <c r="H36" s="26">
        <v>376000</v>
      </c>
      <c r="I36" s="20">
        <v>0</v>
      </c>
      <c r="J36" s="21">
        <v>166000</v>
      </c>
      <c r="K36" s="21">
        <v>0</v>
      </c>
      <c r="L36" s="21">
        <v>210000</v>
      </c>
      <c r="M36" s="12">
        <f t="shared" si="0"/>
        <v>0</v>
      </c>
      <c r="N36" s="12">
        <f t="shared" si="1"/>
        <v>376000</v>
      </c>
      <c r="O36" s="12"/>
    </row>
    <row r="37" spans="1:15" ht="18.75" customHeight="1">
      <c r="A37" s="15">
        <v>903</v>
      </c>
      <c r="B37" s="16" t="s">
        <v>15</v>
      </c>
      <c r="C37" s="16" t="s">
        <v>16</v>
      </c>
      <c r="D37" s="15" t="s">
        <v>49</v>
      </c>
      <c r="E37" s="15">
        <v>244</v>
      </c>
      <c r="F37" s="17">
        <v>226</v>
      </c>
      <c r="G37" s="18" t="s">
        <v>50</v>
      </c>
      <c r="H37" s="26">
        <v>70100</v>
      </c>
      <c r="I37" s="20">
        <v>0</v>
      </c>
      <c r="J37" s="21">
        <v>0</v>
      </c>
      <c r="K37" s="21">
        <v>0</v>
      </c>
      <c r="L37" s="21">
        <v>70100</v>
      </c>
      <c r="M37" s="12">
        <f t="shared" si="0"/>
        <v>0</v>
      </c>
      <c r="N37" s="12">
        <f t="shared" si="1"/>
        <v>70100</v>
      </c>
      <c r="O37" s="12"/>
    </row>
    <row r="38" spans="1:15" ht="15">
      <c r="A38" s="15">
        <v>903</v>
      </c>
      <c r="B38" s="16" t="s">
        <v>15</v>
      </c>
      <c r="C38" s="16" t="s">
        <v>16</v>
      </c>
      <c r="D38" s="15" t="s">
        <v>49</v>
      </c>
      <c r="E38" s="15">
        <v>244</v>
      </c>
      <c r="F38" s="17">
        <v>225</v>
      </c>
      <c r="G38" s="18" t="s">
        <v>19</v>
      </c>
      <c r="H38" s="19">
        <v>100000</v>
      </c>
      <c r="I38" s="20">
        <v>0</v>
      </c>
      <c r="J38" s="21">
        <v>50000</v>
      </c>
      <c r="K38" s="21">
        <v>0</v>
      </c>
      <c r="L38" s="21">
        <v>50000</v>
      </c>
      <c r="M38" s="12">
        <f t="shared" si="0"/>
        <v>0</v>
      </c>
      <c r="N38" s="12">
        <f t="shared" si="1"/>
        <v>100000</v>
      </c>
      <c r="O38" s="12"/>
    </row>
    <row r="39" spans="1:15" ht="15">
      <c r="A39" s="15">
        <v>903</v>
      </c>
      <c r="B39" s="16" t="s">
        <v>15</v>
      </c>
      <c r="C39" s="16" t="s">
        <v>16</v>
      </c>
      <c r="D39" s="15" t="s">
        <v>49</v>
      </c>
      <c r="E39" s="15">
        <v>244</v>
      </c>
      <c r="F39" s="17">
        <v>340</v>
      </c>
      <c r="G39" s="18" t="s">
        <v>20</v>
      </c>
      <c r="H39" s="19">
        <v>20000</v>
      </c>
      <c r="I39" s="20">
        <v>0</v>
      </c>
      <c r="J39" s="21">
        <v>20000</v>
      </c>
      <c r="K39" s="21">
        <v>0</v>
      </c>
      <c r="L39" s="21">
        <v>0</v>
      </c>
      <c r="M39" s="12">
        <f t="shared" si="0"/>
        <v>0</v>
      </c>
      <c r="N39" s="12">
        <f t="shared" si="1"/>
        <v>20000</v>
      </c>
      <c r="O39" s="12"/>
    </row>
    <row r="40" spans="1:15" ht="15" customHeight="1">
      <c r="A40" s="33" t="s">
        <v>51</v>
      </c>
      <c r="B40" s="33"/>
      <c r="C40" s="33"/>
      <c r="D40" s="33"/>
      <c r="E40" s="33"/>
      <c r="F40" s="33"/>
      <c r="G40" s="13"/>
      <c r="H40" s="14">
        <f>H41</f>
        <v>65000</v>
      </c>
      <c r="I40" s="14">
        <f>I41</f>
        <v>0</v>
      </c>
      <c r="J40" s="14">
        <f>J41</f>
        <v>0</v>
      </c>
      <c r="K40" s="14">
        <f>K41</f>
        <v>0</v>
      </c>
      <c r="L40" s="14">
        <f>L41</f>
        <v>65000</v>
      </c>
      <c r="M40" s="12">
        <f t="shared" si="0"/>
        <v>0</v>
      </c>
      <c r="N40" s="12">
        <f t="shared" si="1"/>
        <v>65000</v>
      </c>
      <c r="O40" s="12"/>
    </row>
    <row r="41" spans="1:15" ht="15">
      <c r="A41" s="15">
        <v>903</v>
      </c>
      <c r="B41" s="16" t="s">
        <v>15</v>
      </c>
      <c r="C41" s="16" t="s">
        <v>16</v>
      </c>
      <c r="D41" s="15" t="s">
        <v>52</v>
      </c>
      <c r="E41" s="15">
        <v>244</v>
      </c>
      <c r="F41" s="17">
        <v>226</v>
      </c>
      <c r="G41" s="18" t="s">
        <v>27</v>
      </c>
      <c r="H41" s="19">
        <v>65000</v>
      </c>
      <c r="I41" s="20">
        <v>0</v>
      </c>
      <c r="J41" s="21">
        <v>0</v>
      </c>
      <c r="K41" s="21">
        <v>0</v>
      </c>
      <c r="L41" s="21">
        <v>65000</v>
      </c>
      <c r="M41" s="12">
        <f t="shared" si="0"/>
        <v>0</v>
      </c>
      <c r="N41" s="12">
        <f t="shared" si="1"/>
        <v>65000</v>
      </c>
      <c r="O41" s="12"/>
    </row>
    <row r="42" spans="1:15" ht="15">
      <c r="A42" s="27"/>
      <c r="B42" s="27"/>
      <c r="C42" s="27"/>
      <c r="D42" s="27"/>
      <c r="E42" s="27"/>
      <c r="F42" s="28" t="s">
        <v>53</v>
      </c>
      <c r="G42" s="29"/>
      <c r="H42" s="30">
        <f>H7+H11+H14+H22+H24+H26+H28+H32+H35+H17+H20+H40</f>
        <v>13000000</v>
      </c>
      <c r="I42" s="30">
        <f>I7+I11+I14+I22+I24+I26+I28+I32+I35+I17+I20+I40</f>
        <v>150000</v>
      </c>
      <c r="J42" s="30">
        <f>J7+J11+J14+J22+J24+J26+J28+J32+J35+J17+J20+J40</f>
        <v>4251000</v>
      </c>
      <c r="K42" s="30">
        <f>K7+K11+K14+K22+K24+K26+K28+K32+K35+K17+K20+K40</f>
        <v>110000</v>
      </c>
      <c r="L42" s="30">
        <f>L7+L11+L14+L22+L24+L26+L28+L32+L35+L17+L20+L40</f>
        <v>8489000</v>
      </c>
      <c r="M42" s="12">
        <f t="shared" si="0"/>
        <v>0</v>
      </c>
      <c r="N42" s="12">
        <f t="shared" si="1"/>
        <v>13000000</v>
      </c>
      <c r="O42" s="12"/>
    </row>
    <row r="43" ht="15">
      <c r="H43" s="31">
        <f>H45-H42</f>
        <v>0</v>
      </c>
    </row>
    <row r="45" ht="15">
      <c r="H45" s="31">
        <v>13000000</v>
      </c>
    </row>
  </sheetData>
  <sheetProtection/>
  <mergeCells count="24">
    <mergeCell ref="J1:L1"/>
    <mergeCell ref="A2:H2"/>
    <mergeCell ref="A4:A5"/>
    <mergeCell ref="B4:F4"/>
    <mergeCell ref="G4:G5"/>
    <mergeCell ref="H4:H5"/>
    <mergeCell ref="I4:I5"/>
    <mergeCell ref="A24:F24"/>
    <mergeCell ref="J4:J5"/>
    <mergeCell ref="K4:K5"/>
    <mergeCell ref="L4:L5"/>
    <mergeCell ref="B5:C5"/>
    <mergeCell ref="A6:F6"/>
    <mergeCell ref="A7:F7"/>
    <mergeCell ref="A26:F26"/>
    <mergeCell ref="A28:F28"/>
    <mergeCell ref="A32:F32"/>
    <mergeCell ref="A35:F35"/>
    <mergeCell ref="A40:F40"/>
    <mergeCell ref="A11:F11"/>
    <mergeCell ref="A14:F14"/>
    <mergeCell ref="A17:F17"/>
    <mergeCell ref="A20:F20"/>
    <mergeCell ref="A22:F2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7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2013-11-08T08:41:06Z</cp:lastPrinted>
  <dcterms:created xsi:type="dcterms:W3CDTF">2013-11-08T08:19:24Z</dcterms:created>
  <dcterms:modified xsi:type="dcterms:W3CDTF">2013-11-08T08:41:09Z</dcterms:modified>
  <cp:category/>
  <cp:version/>
  <cp:contentType/>
  <cp:contentStatus/>
</cp:coreProperties>
</file>